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5" yWindow="150" windowWidth="24900" windowHeight="12075"/>
  </bookViews>
  <sheets>
    <sheet name="Bac Pencil  Tube" sheetId="4" r:id="rId1"/>
  </sheets>
  <calcPr calcId="144525" refMode="R1C1"/>
</workbook>
</file>

<file path=xl/calcChain.xml><?xml version="1.0" encoding="utf-8"?>
<calcChain xmlns="http://schemas.openxmlformats.org/spreadsheetml/2006/main">
  <c r="H4" i="4" l="1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3" i="4"/>
  <c r="F12" i="4" l="1"/>
  <c r="G12" i="4" s="1"/>
  <c r="F11" i="4"/>
  <c r="G11" i="4" s="1"/>
  <c r="F10" i="4"/>
  <c r="G10" i="4" s="1"/>
  <c r="F9" i="4"/>
  <c r="G9" i="4" s="1"/>
  <c r="F8" i="4"/>
  <c r="G8" i="4" s="1"/>
  <c r="F7" i="4"/>
  <c r="G7" i="4" s="1"/>
  <c r="F6" i="4"/>
  <c r="G6" i="4" s="1"/>
  <c r="F17" i="4"/>
  <c r="G17" i="4" s="1"/>
  <c r="F16" i="4"/>
  <c r="F15" i="4"/>
  <c r="G15" i="4" s="1"/>
  <c r="F14" i="4"/>
  <c r="F13" i="4"/>
  <c r="G13" i="4" s="1"/>
  <c r="F5" i="4"/>
  <c r="F4" i="4"/>
  <c r="G4" i="4" s="1"/>
  <c r="F3" i="4"/>
  <c r="I9" i="4" l="1"/>
  <c r="I7" i="4"/>
  <c r="I11" i="4"/>
  <c r="I6" i="4"/>
  <c r="I8" i="4"/>
  <c r="I10" i="4"/>
  <c r="I12" i="4"/>
  <c r="F18" i="4"/>
  <c r="I4" i="4"/>
  <c r="I15" i="4"/>
  <c r="I13" i="4"/>
  <c r="I17" i="4"/>
  <c r="G3" i="4"/>
  <c r="I3" i="4" s="1"/>
  <c r="G5" i="4"/>
  <c r="I5" i="4" s="1"/>
  <c r="G14" i="4"/>
  <c r="I14" i="4" s="1"/>
  <c r="G16" i="4"/>
  <c r="I16" i="4" s="1"/>
  <c r="I18" i="4" l="1"/>
  <c r="I19" i="4" s="1"/>
  <c r="J19" i="4" s="1"/>
</calcChain>
</file>

<file path=xl/sharedStrings.xml><?xml version="1.0" encoding="utf-8"?>
<sst xmlns="http://schemas.openxmlformats.org/spreadsheetml/2006/main" count="29" uniqueCount="29">
  <si>
    <t>STT</t>
  </si>
  <si>
    <t>Mã hàng</t>
  </si>
  <si>
    <t>Nick</t>
  </si>
  <si>
    <t>Thành 
tiền</t>
  </si>
  <si>
    <t>Địa chỉ</t>
  </si>
  <si>
    <t>giảm 
20 
(%)</t>
  </si>
  <si>
    <t xml:space="preserve">Phí DV
10% </t>
  </si>
  <si>
    <t>Ship</t>
  </si>
  <si>
    <t>Total</t>
  </si>
  <si>
    <t>Tổng cộng VND</t>
  </si>
  <si>
    <t>Số 
lượng</t>
  </si>
  <si>
    <t>Đơn 
giá</t>
  </si>
  <si>
    <t>Minhhoang</t>
  </si>
  <si>
    <t>Hội An</t>
  </si>
  <si>
    <t>KIWAME-66136
10R / 2 watt,</t>
  </si>
  <si>
    <t>KIWAME-66168
220R/2W</t>
  </si>
  <si>
    <t>KIWAME-66164
1k/2W</t>
  </si>
  <si>
    <t>KIWAME-66216
22k/2W</t>
  </si>
  <si>
    <t>KIWAME-66232
100k/2W</t>
  </si>
  <si>
    <t>TAKMAN-74093
4,7k 1/4w</t>
  </si>
  <si>
    <t>TAKMAN-74094
5,6k</t>
  </si>
  <si>
    <t>TAKMAN-74097
10k</t>
  </si>
  <si>
    <t>TAKMAN-74113
220k</t>
  </si>
  <si>
    <t>ELNA-72673
47µF / 25VDC, ROA</t>
  </si>
  <si>
    <t>SMICA-75083
9pF</t>
  </si>
  <si>
    <t>NEOTECH-70756
12 awg  Solid-core UP-OCC</t>
  </si>
  <si>
    <t>TAKMAN-80092
620R /1/4W</t>
  </si>
  <si>
    <t>prp-50009
100R /1/4W</t>
  </si>
  <si>
    <t>TAKMAN-74085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</si>
</sst>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[$₫-42A]_-;\-* #,##0.00\ [$₫-42A]_-;_-* &quot;-&quot;??\ [$₫-42A]_-;_-@_-"/>
    <numFmt numFmtId="165" formatCode="_-[$$-409]* #,##0.00_ ;_-[$$-409]* \-#,##0.00\ ;_-[$$-409]* &quot;-&quot;??_ ;_-@_ "/>
    <numFmt numFmtId="166" formatCode="_-* #,##0.000\ [$₫-42A]_-;\-* #,##0.000\ [$₫-42A]_-;_-* &quot;-&quot;??\ [$₫-42A]_-;_-@_-"/>
    <numFmt numFmtId="167" formatCode="&quot;$&quot;#,##0.00_);[Red]\(&quot;$&quot;#,##0.00\)"/>
    <numFmt numFmtId="168" formatCode="[$VND]\ #,##0"/>
  </numFmts>
  <fonts count="13" x14ac:knownFonts="1">
    <font>
      <sz val="11"/>
      <color theme="1"/>
      <name val="Calibri"/>
      <family val="2"/>
      <charset val="163"/>
      <scheme val="minor"/>
    </font>
    <font>
      <sz val="12"/>
      <color theme="1"/>
      <name val="Cambria"/>
      <family val="1"/>
      <charset val="163"/>
      <scheme val="major"/>
    </font>
    <font>
      <b/>
      <i/>
      <sz val="12"/>
      <color theme="1"/>
      <name val="Cambria"/>
      <family val="1"/>
      <charset val="163"/>
      <scheme val="major"/>
    </font>
    <font>
      <b/>
      <sz val="12"/>
      <color theme="1"/>
      <name val="Cambria"/>
      <family val="1"/>
      <scheme val="major"/>
    </font>
    <font>
      <sz val="11"/>
      <color theme="1"/>
      <name val="Verdana"/>
      <family val="2"/>
    </font>
    <font>
      <sz val="11"/>
      <color rgb="FF000000"/>
      <name val="Verdana"/>
      <family val="2"/>
    </font>
    <font>
      <sz val="12"/>
      <color theme="1"/>
      <name val="Times New Roman"/>
      <family val="1"/>
    </font>
    <font>
      <sz val="12"/>
      <color theme="1"/>
      <name val="Cambria"/>
      <family val="1"/>
      <scheme val="major"/>
    </font>
    <font>
      <b/>
      <sz val="8"/>
      <color rgb="FF000000"/>
      <name val="Verdana"/>
      <family val="2"/>
    </font>
    <font>
      <sz val="12"/>
      <color rgb="FFFF0000"/>
      <name val="Cambria"/>
      <family val="1"/>
      <charset val="163"/>
      <scheme val="major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8" fontId="10" fillId="3" borderId="0" applyNumberFormat="0" applyBorder="0" applyAlignment="0" applyProtection="0"/>
    <xf numFmtId="168" fontId="11" fillId="4" borderId="0" applyNumberFormat="0" applyBorder="0" applyAlignment="0" applyProtection="0"/>
    <xf numFmtId="0" fontId="12" fillId="0" borderId="0"/>
  </cellStyleXfs>
  <cellXfs count="3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164" fontId="1" fillId="0" borderId="1" xfId="0" applyNumberFormat="1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right" vertical="center"/>
    </xf>
    <xf numFmtId="0" fontId="1" fillId="0" borderId="5" xfId="0" applyFont="1" applyBorder="1"/>
    <xf numFmtId="0" fontId="2" fillId="0" borderId="6" xfId="0" applyFont="1" applyBorder="1"/>
    <xf numFmtId="0" fontId="3" fillId="0" borderId="5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right" vertical="center"/>
    </xf>
    <xf numFmtId="166" fontId="2" fillId="0" borderId="6" xfId="0" applyNumberFormat="1" applyFont="1" applyBorder="1"/>
    <xf numFmtId="166" fontId="1" fillId="0" borderId="1" xfId="0" applyNumberFormat="1" applyFont="1" applyBorder="1"/>
    <xf numFmtId="0" fontId="5" fillId="2" borderId="0" xfId="0" applyFont="1" applyFill="1" applyAlignment="1">
      <alignment horizontal="center" vertical="center" wrapText="1"/>
    </xf>
    <xf numFmtId="167" fontId="5" fillId="2" borderId="0" xfId="0" applyNumberFormat="1" applyFont="1" applyFill="1" applyAlignment="1">
      <alignment horizontal="center" vertical="center" wrapText="1"/>
    </xf>
    <xf numFmtId="165" fontId="1" fillId="0" borderId="2" xfId="0" applyNumberFormat="1" applyFont="1" applyBorder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right" vertical="center"/>
    </xf>
    <xf numFmtId="0" fontId="1" fillId="0" borderId="2" xfId="0" applyFont="1" applyBorder="1" applyAlignment="1">
      <alignment horizontal="center"/>
    </xf>
    <xf numFmtId="0" fontId="8" fillId="0" borderId="0" xfId="0" applyFont="1" applyAlignment="1">
      <alignment vertical="center" wrapText="1"/>
    </xf>
    <xf numFmtId="0" fontId="9" fillId="0" borderId="2" xfId="0" applyFont="1" applyBorder="1" applyAlignment="1">
      <alignment wrapText="1"/>
    </xf>
    <xf numFmtId="0" fontId="6" fillId="0" borderId="3" xfId="0" applyFont="1" applyBorder="1" applyAlignment="1">
      <alignment vertical="center"/>
    </xf>
    <xf numFmtId="0" fontId="4" fillId="2" borderId="0" xfId="0" applyFont="1" applyFill="1" applyAlignment="1">
      <alignment horizontal="center" vertical="center" wrapText="1"/>
    </xf>
    <xf numFmtId="167" fontId="4" fillId="2" borderId="0" xfId="0" applyNumberFormat="1" applyFont="1" applyFill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4">
    <cellStyle name="20% - Accent4 2 2" xfId="2"/>
    <cellStyle name="60% - Accent1 2 2" xfId="1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activeCell="H3" sqref="H3:H17"/>
    </sheetView>
  </sheetViews>
  <sheetFormatPr defaultRowHeight="15.75" x14ac:dyDescent="0.25"/>
  <cols>
    <col min="1" max="1" width="12.5703125" style="1" customWidth="1"/>
    <col min="2" max="2" width="5.5703125" style="23" customWidth="1"/>
    <col min="3" max="3" width="21.85546875" style="1" customWidth="1"/>
    <col min="4" max="4" width="10.7109375" style="1" customWidth="1"/>
    <col min="5" max="5" width="9.42578125" style="1" customWidth="1"/>
    <col min="6" max="6" width="12" style="1" customWidth="1"/>
    <col min="7" max="7" width="11" style="1" customWidth="1"/>
    <col min="8" max="8" width="8.5703125" style="1" customWidth="1"/>
    <col min="9" max="9" width="15.140625" style="1" customWidth="1"/>
    <col min="10" max="10" width="15.28515625" style="1" customWidth="1"/>
    <col min="11" max="11" width="31.28515625" style="1" customWidth="1"/>
    <col min="12" max="12" width="19" style="1" customWidth="1"/>
    <col min="13" max="13" width="23.42578125" style="1" customWidth="1"/>
    <col min="14" max="16384" width="9.140625" style="1"/>
  </cols>
  <sheetData>
    <row r="1" spans="1:13" x14ac:dyDescent="0.25">
      <c r="L1" s="20"/>
      <c r="M1" s="21"/>
    </row>
    <row r="2" spans="1:13" ht="47.25" x14ac:dyDescent="0.25">
      <c r="A2" s="7" t="s">
        <v>2</v>
      </c>
      <c r="B2" s="7" t="s">
        <v>0</v>
      </c>
      <c r="C2" s="7" t="s">
        <v>1</v>
      </c>
      <c r="D2" s="8" t="s">
        <v>11</v>
      </c>
      <c r="E2" s="8" t="s">
        <v>10</v>
      </c>
      <c r="F2" s="8" t="s">
        <v>3</v>
      </c>
      <c r="G2" s="8" t="s">
        <v>5</v>
      </c>
      <c r="H2" s="8" t="s">
        <v>6</v>
      </c>
      <c r="I2" s="16" t="s">
        <v>8</v>
      </c>
      <c r="J2" s="9" t="s">
        <v>7</v>
      </c>
      <c r="K2" s="3" t="s">
        <v>4</v>
      </c>
    </row>
    <row r="3" spans="1:13" ht="36" customHeight="1" x14ac:dyDescent="0.25">
      <c r="A3" s="30" t="s">
        <v>12</v>
      </c>
      <c r="B3" s="11">
        <v>1</v>
      </c>
      <c r="C3" s="26" t="s">
        <v>14</v>
      </c>
      <c r="D3" s="27">
        <v>1.1000000000000001</v>
      </c>
      <c r="E3" s="11">
        <v>2</v>
      </c>
      <c r="F3" s="11">
        <f>D3*E3</f>
        <v>2.2000000000000002</v>
      </c>
      <c r="G3" s="11">
        <f>F3*20/100</f>
        <v>0.44</v>
      </c>
      <c r="H3" s="11">
        <f>F3*5/100</f>
        <v>0.11</v>
      </c>
      <c r="I3" s="25">
        <f>F3-G3+H3</f>
        <v>1.8700000000000003</v>
      </c>
      <c r="J3" s="17">
        <v>30</v>
      </c>
      <c r="K3" s="34" t="s">
        <v>13</v>
      </c>
      <c r="L3" s="32"/>
      <c r="M3" s="33"/>
    </row>
    <row r="4" spans="1:13" ht="31.5" x14ac:dyDescent="0.25">
      <c r="A4" s="4"/>
      <c r="B4" s="11">
        <v>2</v>
      </c>
      <c r="C4" s="26" t="s">
        <v>15</v>
      </c>
      <c r="D4" s="27">
        <v>1.1000000000000001</v>
      </c>
      <c r="E4" s="11">
        <v>2</v>
      </c>
      <c r="F4" s="11">
        <f t="shared" ref="F4:F14" si="0">D4*E4</f>
        <v>2.2000000000000002</v>
      </c>
      <c r="G4" s="11">
        <f t="shared" ref="G4:G16" si="1">F4*20/100</f>
        <v>0.44</v>
      </c>
      <c r="H4" s="11">
        <f t="shared" ref="H4:H17" si="2">F4*5/100</f>
        <v>0.11</v>
      </c>
      <c r="I4" s="25">
        <f t="shared" ref="I4:I17" si="3">F4-G4+H4</f>
        <v>1.8700000000000003</v>
      </c>
      <c r="J4" s="13"/>
      <c r="K4" s="34"/>
      <c r="L4" s="32"/>
      <c r="M4" s="33"/>
    </row>
    <row r="5" spans="1:13" ht="30" customHeight="1" x14ac:dyDescent="0.25">
      <c r="A5" s="5"/>
      <c r="B5" s="11">
        <v>3</v>
      </c>
      <c r="C5" s="26" t="s">
        <v>16</v>
      </c>
      <c r="D5" s="27">
        <v>1.1000000000000001</v>
      </c>
      <c r="E5" s="11">
        <v>4</v>
      </c>
      <c r="F5" s="11">
        <f t="shared" si="0"/>
        <v>4.4000000000000004</v>
      </c>
      <c r="G5" s="11">
        <f t="shared" si="1"/>
        <v>0.88</v>
      </c>
      <c r="H5" s="11">
        <f t="shared" si="2"/>
        <v>0.22</v>
      </c>
      <c r="I5" s="25">
        <f t="shared" si="3"/>
        <v>3.7400000000000007</v>
      </c>
      <c r="J5" s="13"/>
      <c r="K5" s="35"/>
      <c r="L5" s="32"/>
      <c r="M5" s="33"/>
    </row>
    <row r="6" spans="1:13" ht="31.5" x14ac:dyDescent="0.25">
      <c r="A6" s="14"/>
      <c r="B6" s="11">
        <v>4</v>
      </c>
      <c r="C6" s="26" t="s">
        <v>17</v>
      </c>
      <c r="D6" s="27">
        <v>1.1000000000000001</v>
      </c>
      <c r="E6" s="11">
        <v>8</v>
      </c>
      <c r="F6" s="11">
        <f t="shared" ref="F6:F7" si="4">D6*E6</f>
        <v>8.8000000000000007</v>
      </c>
      <c r="G6" s="11">
        <f t="shared" ref="G6:G12" si="5">F6*20/100</f>
        <v>1.76</v>
      </c>
      <c r="H6" s="11">
        <f t="shared" si="2"/>
        <v>0.44</v>
      </c>
      <c r="I6" s="12">
        <f t="shared" ref="I6:I12" si="6">F6-G6+H6</f>
        <v>7.4800000000000013</v>
      </c>
      <c r="J6" s="6"/>
      <c r="K6" s="2"/>
      <c r="L6" s="32"/>
      <c r="M6" s="33"/>
    </row>
    <row r="7" spans="1:13" ht="31.5" x14ac:dyDescent="0.25">
      <c r="B7" s="11">
        <v>5</v>
      </c>
      <c r="C7" s="10" t="s">
        <v>18</v>
      </c>
      <c r="D7" s="27">
        <v>1.1000000000000001</v>
      </c>
      <c r="E7" s="11">
        <v>4</v>
      </c>
      <c r="F7" s="11">
        <f t="shared" si="4"/>
        <v>4.4000000000000004</v>
      </c>
      <c r="G7" s="11">
        <f t="shared" si="5"/>
        <v>0.88</v>
      </c>
      <c r="H7" s="11">
        <f t="shared" si="2"/>
        <v>0.22</v>
      </c>
      <c r="I7" s="12">
        <f t="shared" si="6"/>
        <v>3.7400000000000007</v>
      </c>
      <c r="J7" s="2"/>
      <c r="K7" s="4"/>
      <c r="L7" s="32"/>
      <c r="M7" s="33"/>
    </row>
    <row r="8" spans="1:13" ht="21" x14ac:dyDescent="0.25">
      <c r="B8" s="11">
        <v>6</v>
      </c>
      <c r="C8" s="29" t="s">
        <v>19</v>
      </c>
      <c r="D8" s="27">
        <v>0.45</v>
      </c>
      <c r="E8" s="11">
        <v>4</v>
      </c>
      <c r="F8" s="11">
        <f>D8*E8</f>
        <v>1.8</v>
      </c>
      <c r="G8" s="11">
        <f t="shared" si="5"/>
        <v>0.36</v>
      </c>
      <c r="H8" s="11">
        <f t="shared" si="2"/>
        <v>0.09</v>
      </c>
      <c r="I8" s="12">
        <f t="shared" si="6"/>
        <v>1.53</v>
      </c>
      <c r="J8" s="2"/>
      <c r="K8" s="31"/>
      <c r="L8" s="32"/>
      <c r="M8" s="33"/>
    </row>
    <row r="9" spans="1:13" ht="31.5" x14ac:dyDescent="0.25">
      <c r="B9" s="11">
        <v>7</v>
      </c>
      <c r="C9" s="10" t="s">
        <v>20</v>
      </c>
      <c r="D9" s="27">
        <v>0.45</v>
      </c>
      <c r="E9" s="11">
        <v>3</v>
      </c>
      <c r="F9" s="11">
        <f t="shared" ref="F9:F12" si="7">D9*E9</f>
        <v>1.35</v>
      </c>
      <c r="G9" s="11">
        <f t="shared" si="5"/>
        <v>0.27</v>
      </c>
      <c r="H9" s="11">
        <f t="shared" si="2"/>
        <v>6.7500000000000004E-2</v>
      </c>
      <c r="I9" s="12">
        <f t="shared" si="6"/>
        <v>1.1475</v>
      </c>
      <c r="J9" s="2"/>
      <c r="K9" s="31"/>
      <c r="L9" s="32"/>
      <c r="M9" s="33"/>
    </row>
    <row r="10" spans="1:13" ht="31.5" x14ac:dyDescent="0.25">
      <c r="B10" s="11">
        <v>8</v>
      </c>
      <c r="C10" s="10" t="s">
        <v>21</v>
      </c>
      <c r="D10" s="27">
        <v>0.45</v>
      </c>
      <c r="E10" s="11">
        <v>2</v>
      </c>
      <c r="F10" s="11">
        <f t="shared" si="7"/>
        <v>0.9</v>
      </c>
      <c r="G10" s="11">
        <f t="shared" si="5"/>
        <v>0.18</v>
      </c>
      <c r="H10" s="11">
        <f t="shared" si="2"/>
        <v>4.4999999999999998E-2</v>
      </c>
      <c r="I10" s="12">
        <f t="shared" si="6"/>
        <v>0.76500000000000001</v>
      </c>
      <c r="J10" s="2"/>
      <c r="K10" s="31"/>
      <c r="L10" s="32"/>
      <c r="M10" s="33"/>
    </row>
    <row r="11" spans="1:13" ht="31.5" x14ac:dyDescent="0.25">
      <c r="B11" s="11">
        <v>9</v>
      </c>
      <c r="C11" s="10" t="s">
        <v>22</v>
      </c>
      <c r="D11" s="27">
        <v>0.45</v>
      </c>
      <c r="E11" s="11">
        <v>1</v>
      </c>
      <c r="F11" s="11">
        <f t="shared" si="7"/>
        <v>0.45</v>
      </c>
      <c r="G11" s="11">
        <f t="shared" si="5"/>
        <v>0.09</v>
      </c>
      <c r="H11" s="11">
        <f t="shared" si="2"/>
        <v>2.2499999999999999E-2</v>
      </c>
      <c r="I11" s="12">
        <f t="shared" si="6"/>
        <v>0.38250000000000001</v>
      </c>
      <c r="J11" s="2"/>
      <c r="K11" s="31"/>
      <c r="L11" s="32"/>
      <c r="M11" s="33"/>
    </row>
    <row r="12" spans="1:13" ht="31.5" x14ac:dyDescent="0.25">
      <c r="B12" s="11">
        <v>10</v>
      </c>
      <c r="C12" s="10" t="s">
        <v>23</v>
      </c>
      <c r="D12" s="27">
        <v>0.55000000000000004</v>
      </c>
      <c r="E12" s="11">
        <v>2</v>
      </c>
      <c r="F12" s="11">
        <f t="shared" si="7"/>
        <v>1.1000000000000001</v>
      </c>
      <c r="G12" s="11">
        <f t="shared" si="5"/>
        <v>0.22</v>
      </c>
      <c r="H12" s="11">
        <f t="shared" si="2"/>
        <v>5.5E-2</v>
      </c>
      <c r="I12" s="12">
        <f t="shared" si="6"/>
        <v>0.93500000000000016</v>
      </c>
      <c r="J12" s="2"/>
      <c r="K12" s="31"/>
      <c r="L12" s="32"/>
      <c r="M12" s="33"/>
    </row>
    <row r="13" spans="1:13" ht="31.5" x14ac:dyDescent="0.25">
      <c r="A13" s="14"/>
      <c r="B13" s="11">
        <v>11</v>
      </c>
      <c r="C13" s="26" t="s">
        <v>24</v>
      </c>
      <c r="D13" s="27">
        <v>1</v>
      </c>
      <c r="E13" s="11">
        <v>2</v>
      </c>
      <c r="F13" s="11">
        <f t="shared" si="0"/>
        <v>2</v>
      </c>
      <c r="G13" s="11">
        <f t="shared" si="1"/>
        <v>0.4</v>
      </c>
      <c r="H13" s="11">
        <f t="shared" si="2"/>
        <v>0.1</v>
      </c>
      <c r="I13" s="12">
        <f t="shared" si="3"/>
        <v>1.7000000000000002</v>
      </c>
      <c r="J13" s="6"/>
      <c r="K13" s="2"/>
      <c r="L13" s="32"/>
      <c r="M13" s="33"/>
    </row>
    <row r="14" spans="1:13" ht="47.25" x14ac:dyDescent="0.25">
      <c r="B14" s="11">
        <v>12</v>
      </c>
      <c r="C14" s="10" t="s">
        <v>25</v>
      </c>
      <c r="D14" s="27">
        <v>8.6999999999999993</v>
      </c>
      <c r="E14" s="11">
        <v>6</v>
      </c>
      <c r="F14" s="11">
        <f t="shared" si="0"/>
        <v>52.199999999999996</v>
      </c>
      <c r="G14" s="11">
        <f t="shared" si="1"/>
        <v>10.44</v>
      </c>
      <c r="H14" s="11">
        <f t="shared" si="2"/>
        <v>2.61</v>
      </c>
      <c r="I14" s="12">
        <f t="shared" si="3"/>
        <v>44.37</v>
      </c>
      <c r="J14" s="2"/>
      <c r="K14" s="4"/>
      <c r="L14" s="32"/>
      <c r="M14" s="33"/>
    </row>
    <row r="15" spans="1:13" ht="31.5" x14ac:dyDescent="0.25">
      <c r="B15" s="11">
        <v>13</v>
      </c>
      <c r="C15" s="10" t="s">
        <v>26</v>
      </c>
      <c r="D15" s="27">
        <v>0.45</v>
      </c>
      <c r="E15" s="11">
        <v>1</v>
      </c>
      <c r="F15" s="11">
        <f>D15*E15</f>
        <v>0.45</v>
      </c>
      <c r="G15" s="11">
        <f t="shared" si="1"/>
        <v>0.09</v>
      </c>
      <c r="H15" s="11">
        <f t="shared" si="2"/>
        <v>2.2499999999999999E-2</v>
      </c>
      <c r="I15" s="12">
        <f t="shared" si="3"/>
        <v>0.38250000000000001</v>
      </c>
      <c r="J15" s="2"/>
      <c r="K15" s="31"/>
      <c r="L15" s="32"/>
      <c r="M15" s="33"/>
    </row>
    <row r="16" spans="1:13" ht="31.5" x14ac:dyDescent="0.25">
      <c r="B16" s="11">
        <v>14</v>
      </c>
      <c r="C16" s="10" t="s">
        <v>27</v>
      </c>
      <c r="D16" s="27">
        <v>0.35</v>
      </c>
      <c r="E16" s="11">
        <v>1</v>
      </c>
      <c r="F16" s="11">
        <f t="shared" ref="F16:F17" si="8">D16*E16</f>
        <v>0.35</v>
      </c>
      <c r="G16" s="11">
        <f t="shared" si="1"/>
        <v>7.0000000000000007E-2</v>
      </c>
      <c r="H16" s="11">
        <f t="shared" si="2"/>
        <v>1.7500000000000002E-2</v>
      </c>
      <c r="I16" s="12">
        <f t="shared" si="3"/>
        <v>0.29749999999999999</v>
      </c>
      <c r="J16" s="2"/>
      <c r="K16" s="31"/>
      <c r="L16" s="32"/>
      <c r="M16" s="33"/>
    </row>
    <row r="17" spans="1:13" x14ac:dyDescent="0.25">
      <c r="B17" s="11">
        <v>15</v>
      </c>
      <c r="C17" s="10" t="s">
        <v>28</v>
      </c>
      <c r="D17" s="27">
        <v>0.35</v>
      </c>
      <c r="E17" s="11">
        <v>3</v>
      </c>
      <c r="F17" s="11">
        <f t="shared" si="8"/>
        <v>1.0499999999999998</v>
      </c>
      <c r="G17" s="11">
        <f>F17*20/100</f>
        <v>0.20999999999999996</v>
      </c>
      <c r="H17" s="11">
        <f t="shared" si="2"/>
        <v>5.2499999999999991E-2</v>
      </c>
      <c r="I17" s="12">
        <f t="shared" si="3"/>
        <v>0.89249999999999985</v>
      </c>
      <c r="J17" s="2"/>
      <c r="K17" s="31"/>
      <c r="L17" s="32"/>
      <c r="M17" s="33"/>
    </row>
    <row r="18" spans="1:13" x14ac:dyDescent="0.25">
      <c r="B18" s="24"/>
      <c r="C18" s="3"/>
      <c r="D18" s="3"/>
      <c r="E18" s="3"/>
      <c r="F18" s="28">
        <f>SUM(F3:F17)</f>
        <v>83.649999999999991</v>
      </c>
      <c r="G18" s="3"/>
      <c r="H18" s="3"/>
      <c r="I18" s="22">
        <f>SUM(I3:I17)</f>
        <v>71.102499999999992</v>
      </c>
      <c r="J18" s="2"/>
      <c r="K18" s="4"/>
      <c r="L18" s="32"/>
      <c r="M18" s="33"/>
    </row>
    <row r="19" spans="1:13" x14ac:dyDescent="0.25">
      <c r="A19" s="2"/>
      <c r="B19" s="11"/>
      <c r="C19" s="2"/>
      <c r="D19" s="2"/>
      <c r="E19" s="15" t="s">
        <v>9</v>
      </c>
      <c r="F19" s="15"/>
      <c r="G19" s="15"/>
      <c r="H19" s="15"/>
      <c r="I19" s="18">
        <f>I18*23.5</f>
        <v>1670.9087499999998</v>
      </c>
      <c r="J19" s="19">
        <f>I19+J3</f>
        <v>1700.9087499999998</v>
      </c>
      <c r="K19" s="5"/>
      <c r="L19" s="32"/>
      <c r="M19" s="33"/>
    </row>
  </sheetData>
  <mergeCells count="11">
    <mergeCell ref="L14:L15"/>
    <mergeCell ref="M14:M15"/>
    <mergeCell ref="L16:L17"/>
    <mergeCell ref="M16:M17"/>
    <mergeCell ref="L18:L19"/>
    <mergeCell ref="M18:M19"/>
    <mergeCell ref="K3:K5"/>
    <mergeCell ref="L3:L4"/>
    <mergeCell ref="M3:M4"/>
    <mergeCell ref="L5:L13"/>
    <mergeCell ref="M5:M1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Bac Pencil  Tube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Nguyen</cp:lastModifiedBy>
  <cp:lastPrinted>2016-07-25T09:10:16Z</cp:lastPrinted>
  <dcterms:created xsi:type="dcterms:W3CDTF">2014-05-15T12:42:03Z</dcterms:created>
  <dcterms:modified xsi:type="dcterms:W3CDTF">2016-07-26T03:27:45Z</dcterms:modified>
</cp:coreProperties>
</file>