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45" windowWidth="18195" windowHeight="799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07" i="1"/>
  <c r="F104"/>
  <c r="F103"/>
  <c r="F102"/>
  <c r="F101"/>
  <c r="F100"/>
  <c r="F99"/>
  <c r="F93"/>
  <c r="F94"/>
  <c r="F95"/>
  <c r="F96"/>
  <c r="F97"/>
  <c r="F98"/>
  <c r="F92"/>
  <c r="D81" l="1"/>
  <c r="F63"/>
  <c r="F64"/>
  <c r="F69"/>
  <c r="F70"/>
  <c r="F71"/>
  <c r="F72"/>
  <c r="F73"/>
  <c r="F74"/>
  <c r="F81"/>
  <c r="F83" s="1"/>
  <c r="F82"/>
  <c r="F62"/>
  <c r="F65" s="1"/>
  <c r="F67" s="1"/>
  <c r="F75" l="1"/>
  <c r="F84"/>
  <c r="F85" s="1"/>
  <c r="F76"/>
  <c r="F77"/>
  <c r="F78" l="1"/>
  <c r="F79" s="1"/>
  <c r="F86" s="1"/>
  <c r="F87" s="1"/>
</calcChain>
</file>

<file path=xl/sharedStrings.xml><?xml version="1.0" encoding="utf-8"?>
<sst xmlns="http://schemas.openxmlformats.org/spreadsheetml/2006/main" count="70" uniqueCount="46">
  <si>
    <t>mill</t>
  </si>
  <si>
    <t>12w</t>
  </si>
  <si>
    <t>5k1</t>
  </si>
  <si>
    <t>12k</t>
  </si>
  <si>
    <t>tantalm</t>
  </si>
  <si>
    <t>470k</t>
  </si>
  <si>
    <t>250k</t>
  </si>
  <si>
    <t>91r</t>
  </si>
  <si>
    <t>56r</t>
  </si>
  <si>
    <t>3k9/2w</t>
  </si>
  <si>
    <t>4k7/2w</t>
  </si>
  <si>
    <t>shinkon</t>
  </si>
  <si>
    <t>910r</t>
  </si>
  <si>
    <t>blkgate</t>
  </si>
  <si>
    <t>150uf</t>
  </si>
  <si>
    <t>gia da discount</t>
  </si>
  <si>
    <t>I. Mill</t>
  </si>
  <si>
    <t>II. Tantalm</t>
  </si>
  <si>
    <t>III</t>
  </si>
  <si>
    <t>IV</t>
  </si>
  <si>
    <t>Tổng:</t>
  </si>
  <si>
    <t>Discount 45%</t>
  </si>
  <si>
    <t>Tiền hàng sau discount</t>
  </si>
  <si>
    <t>TC:</t>
  </si>
  <si>
    <t>Phí DV 0%</t>
  </si>
  <si>
    <t>Phí DV 4%</t>
  </si>
  <si>
    <t>Tổng III + IV</t>
  </si>
  <si>
    <t>Hãng discount 45%</t>
  </si>
  <si>
    <t>Quy đổi VNĐ (1usd = 21800vnd)</t>
  </si>
  <si>
    <t>giá đã discount 20%</t>
  </si>
  <si>
    <t>Total tiền hàng đợt 5</t>
  </si>
  <si>
    <t>Loại hàng</t>
  </si>
  <si>
    <t>Trị số</t>
  </si>
  <si>
    <t>Giá (usd)</t>
  </si>
  <si>
    <t>sl</t>
  </si>
  <si>
    <t>Thành tiền</t>
  </si>
  <si>
    <t>Ghi chú</t>
  </si>
  <si>
    <t>Đơn hàng bổ sung</t>
  </si>
  <si>
    <t>68k</t>
  </si>
  <si>
    <t>91k</t>
  </si>
  <si>
    <t>178k</t>
  </si>
  <si>
    <t>22k</t>
  </si>
  <si>
    <t>Giá sau discount</t>
  </si>
  <si>
    <t>Total:</t>
  </si>
  <si>
    <t>Quy đổi VND:</t>
  </si>
  <si>
    <t xml:space="preserve">Tổng cộng đơn hàng đợt 5: </t>
  </si>
</sst>
</file>

<file path=xl/styles.xml><?xml version="1.0" encoding="utf-8"?>
<styleSheet xmlns="http://schemas.openxmlformats.org/spreadsheetml/2006/main">
  <numFmts count="2">
    <numFmt numFmtId="164" formatCode="_-* #,##0.00\ _₫_-;\-* #,##0.00\ _₫_-;_-* &quot;-&quot;??\ _₫_-;_-@_-"/>
    <numFmt numFmtId="165" formatCode="_-* #,##0\ _₫_-;\-* #,##0\ _₫_-;_-* &quot;-&quot;??\ _₫_-;_-@_-"/>
  </numFmts>
  <fonts count="8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i/>
      <sz val="11"/>
      <color theme="1"/>
      <name val="Calibri"/>
      <family val="2"/>
      <charset val="163"/>
      <scheme val="minor"/>
    </font>
    <font>
      <b/>
      <i/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2" fillId="0" borderId="1" xfId="0" applyFont="1" applyBorder="1"/>
    <xf numFmtId="0" fontId="4" fillId="0" borderId="1" xfId="0" applyFont="1" applyBorder="1"/>
    <xf numFmtId="0" fontId="4" fillId="0" borderId="3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165" fontId="2" fillId="0" borderId="1" xfId="1" applyNumberFormat="1" applyFont="1" applyBorder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left"/>
    </xf>
    <xf numFmtId="0" fontId="5" fillId="0" borderId="1" xfId="0" applyFont="1" applyBorder="1"/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1" xfId="0" applyFont="1" applyBorder="1"/>
    <xf numFmtId="165" fontId="7" fillId="0" borderId="1" xfId="1" applyNumberFormat="1" applyFont="1" applyBorder="1"/>
    <xf numFmtId="0" fontId="6" fillId="0" borderId="0" xfId="0" applyFont="1"/>
    <xf numFmtId="165" fontId="6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0:H108"/>
  <sheetViews>
    <sheetView tabSelected="1" topLeftCell="A89" workbookViewId="0">
      <selection activeCell="G102" sqref="G102"/>
    </sheetView>
  </sheetViews>
  <sheetFormatPr defaultRowHeight="15"/>
  <cols>
    <col min="6" max="6" width="17.140625" bestFit="1" customWidth="1"/>
    <col min="7" max="7" width="28.85546875" customWidth="1"/>
  </cols>
  <sheetData>
    <row r="60" spans="1:7">
      <c r="A60" s="7" t="s">
        <v>31</v>
      </c>
      <c r="B60" s="7"/>
      <c r="C60" s="7" t="s">
        <v>32</v>
      </c>
      <c r="D60" s="7" t="s">
        <v>33</v>
      </c>
      <c r="E60" s="7" t="s">
        <v>34</v>
      </c>
      <c r="F60" s="7" t="s">
        <v>35</v>
      </c>
      <c r="G60" s="7" t="s">
        <v>36</v>
      </c>
    </row>
    <row r="61" spans="1:7">
      <c r="A61" s="20" t="s">
        <v>16</v>
      </c>
      <c r="B61" s="21"/>
      <c r="C61" s="21"/>
      <c r="D61" s="21"/>
      <c r="E61" s="21"/>
      <c r="F61" s="22"/>
      <c r="G61" s="1"/>
    </row>
    <row r="62" spans="1:7">
      <c r="A62" s="1">
        <v>1</v>
      </c>
      <c r="B62" s="1" t="s">
        <v>0</v>
      </c>
      <c r="C62" s="1" t="s">
        <v>1</v>
      </c>
      <c r="D62" s="1">
        <v>6.25</v>
      </c>
      <c r="E62" s="1">
        <v>4</v>
      </c>
      <c r="F62" s="1">
        <f>D62*E62</f>
        <v>25</v>
      </c>
      <c r="G62" s="1"/>
    </row>
    <row r="63" spans="1:7">
      <c r="A63" s="1">
        <v>2</v>
      </c>
      <c r="B63" s="1" t="s">
        <v>0</v>
      </c>
      <c r="C63" s="1" t="s">
        <v>2</v>
      </c>
      <c r="D63" s="1">
        <v>6.25</v>
      </c>
      <c r="E63" s="1">
        <v>2</v>
      </c>
      <c r="F63" s="1">
        <f t="shared" ref="F63:F82" si="0">D63*E63</f>
        <v>12.5</v>
      </c>
      <c r="G63" s="1"/>
    </row>
    <row r="64" spans="1:7">
      <c r="A64" s="1">
        <v>3</v>
      </c>
      <c r="B64" s="1" t="s">
        <v>0</v>
      </c>
      <c r="C64" s="1" t="s">
        <v>3</v>
      </c>
      <c r="D64" s="1">
        <v>6.25</v>
      </c>
      <c r="E64" s="1">
        <v>4</v>
      </c>
      <c r="F64" s="1">
        <f t="shared" si="0"/>
        <v>25</v>
      </c>
      <c r="G64" s="1"/>
    </row>
    <row r="65" spans="1:7">
      <c r="A65" s="1"/>
      <c r="B65" s="17" t="s">
        <v>20</v>
      </c>
      <c r="C65" s="18"/>
      <c r="D65" s="18"/>
      <c r="E65" s="19"/>
      <c r="F65" s="5">
        <f>SUM(F62:F64)</f>
        <v>62.5</v>
      </c>
      <c r="G65" s="1"/>
    </row>
    <row r="66" spans="1:7">
      <c r="A66" s="1"/>
      <c r="B66" s="17" t="s">
        <v>24</v>
      </c>
      <c r="C66" s="18"/>
      <c r="D66" s="18"/>
      <c r="E66" s="19"/>
      <c r="F66" s="5">
        <v>0</v>
      </c>
      <c r="G66" s="1"/>
    </row>
    <row r="67" spans="1:7">
      <c r="A67" s="1"/>
      <c r="B67" s="17" t="s">
        <v>23</v>
      </c>
      <c r="C67" s="18"/>
      <c r="D67" s="18"/>
      <c r="E67" s="19"/>
      <c r="F67" s="5">
        <f>F65+F66</f>
        <v>62.5</v>
      </c>
      <c r="G67" s="1"/>
    </row>
    <row r="68" spans="1:7" ht="16.5" customHeight="1">
      <c r="A68" s="20" t="s">
        <v>17</v>
      </c>
      <c r="B68" s="21"/>
      <c r="C68" s="21"/>
      <c r="D68" s="21"/>
      <c r="E68" s="21"/>
      <c r="F68" s="22"/>
      <c r="G68" s="1"/>
    </row>
    <row r="69" spans="1:7">
      <c r="A69" s="1">
        <v>1</v>
      </c>
      <c r="B69" s="1" t="s">
        <v>4</v>
      </c>
      <c r="C69" s="1" t="s">
        <v>5</v>
      </c>
      <c r="D69" s="1">
        <v>4.95</v>
      </c>
      <c r="E69" s="1">
        <v>2</v>
      </c>
      <c r="F69" s="1">
        <f t="shared" si="0"/>
        <v>9.9</v>
      </c>
      <c r="G69" s="23" t="s">
        <v>27</v>
      </c>
    </row>
    <row r="70" spans="1:7">
      <c r="A70" s="1">
        <v>2</v>
      </c>
      <c r="B70" s="1" t="s">
        <v>4</v>
      </c>
      <c r="C70" s="1" t="s">
        <v>6</v>
      </c>
      <c r="D70" s="1">
        <v>4.95</v>
      </c>
      <c r="E70" s="1">
        <v>2</v>
      </c>
      <c r="F70" s="1">
        <f t="shared" si="0"/>
        <v>9.9</v>
      </c>
      <c r="G70" s="23"/>
    </row>
    <row r="71" spans="1:7">
      <c r="A71" s="1">
        <v>3</v>
      </c>
      <c r="B71" s="1" t="s">
        <v>4</v>
      </c>
      <c r="C71" s="1" t="s">
        <v>7</v>
      </c>
      <c r="D71" s="1">
        <v>9.75</v>
      </c>
      <c r="E71" s="1">
        <v>2</v>
      </c>
      <c r="F71" s="1">
        <f t="shared" si="0"/>
        <v>19.5</v>
      </c>
      <c r="G71" s="23"/>
    </row>
    <row r="72" spans="1:7">
      <c r="A72" s="1">
        <v>4</v>
      </c>
      <c r="B72" s="1" t="s">
        <v>4</v>
      </c>
      <c r="C72" s="1" t="s">
        <v>8</v>
      </c>
      <c r="D72" s="1">
        <v>9.75</v>
      </c>
      <c r="E72" s="1">
        <v>8</v>
      </c>
      <c r="F72" s="1">
        <f t="shared" si="0"/>
        <v>78</v>
      </c>
      <c r="G72" s="23"/>
    </row>
    <row r="73" spans="1:7">
      <c r="A73" s="1">
        <v>5</v>
      </c>
      <c r="B73" s="1" t="s">
        <v>4</v>
      </c>
      <c r="C73" s="1" t="s">
        <v>9</v>
      </c>
      <c r="D73" s="1">
        <v>13.95</v>
      </c>
      <c r="E73" s="1">
        <v>4</v>
      </c>
      <c r="F73" s="1">
        <f t="shared" si="0"/>
        <v>55.8</v>
      </c>
      <c r="G73" s="23"/>
    </row>
    <row r="74" spans="1:7">
      <c r="A74" s="1">
        <v>6</v>
      </c>
      <c r="B74" s="1" t="s">
        <v>4</v>
      </c>
      <c r="C74" s="1" t="s">
        <v>10</v>
      </c>
      <c r="D74" s="1">
        <v>13.95</v>
      </c>
      <c r="E74" s="1">
        <v>2</v>
      </c>
      <c r="F74" s="1">
        <f t="shared" si="0"/>
        <v>27.9</v>
      </c>
      <c r="G74" s="23"/>
    </row>
    <row r="75" spans="1:7">
      <c r="A75" s="1"/>
      <c r="B75" s="17" t="s">
        <v>20</v>
      </c>
      <c r="C75" s="18"/>
      <c r="D75" s="18"/>
      <c r="E75" s="19"/>
      <c r="F75" s="1">
        <f>SUM(F69:F74)</f>
        <v>201</v>
      </c>
      <c r="G75" s="2"/>
    </row>
    <row r="76" spans="1:7">
      <c r="A76" s="1"/>
      <c r="B76" s="20" t="s">
        <v>21</v>
      </c>
      <c r="C76" s="21"/>
      <c r="D76" s="21"/>
      <c r="E76" s="22"/>
      <c r="F76" s="1">
        <f>F75*45%</f>
        <v>90.45</v>
      </c>
      <c r="G76" s="2"/>
    </row>
    <row r="77" spans="1:7">
      <c r="A77" s="1"/>
      <c r="B77" s="20" t="s">
        <v>22</v>
      </c>
      <c r="C77" s="21"/>
      <c r="D77" s="21"/>
      <c r="E77" s="22"/>
      <c r="F77" s="1">
        <f>F75-F76</f>
        <v>110.55</v>
      </c>
      <c r="G77" s="2"/>
    </row>
    <row r="78" spans="1:7">
      <c r="A78" s="1"/>
      <c r="B78" s="20" t="s">
        <v>25</v>
      </c>
      <c r="C78" s="21"/>
      <c r="D78" s="21"/>
      <c r="E78" s="22"/>
      <c r="F78" s="1">
        <f>F77*4%</f>
        <v>4.4219999999999997</v>
      </c>
      <c r="G78" s="2"/>
    </row>
    <row r="79" spans="1:7">
      <c r="A79" s="1"/>
      <c r="B79" s="17" t="s">
        <v>23</v>
      </c>
      <c r="C79" s="18"/>
      <c r="D79" s="18"/>
      <c r="E79" s="19"/>
      <c r="F79" s="5">
        <f>F77+F78</f>
        <v>114.97199999999999</v>
      </c>
      <c r="G79" s="2"/>
    </row>
    <row r="80" spans="1:7">
      <c r="A80" s="1"/>
      <c r="B80" s="8"/>
      <c r="C80" s="6"/>
      <c r="D80" s="6"/>
      <c r="E80" s="9"/>
      <c r="F80" s="5"/>
      <c r="G80" s="2"/>
    </row>
    <row r="81" spans="1:8">
      <c r="A81" s="1" t="s">
        <v>18</v>
      </c>
      <c r="B81" s="1" t="s">
        <v>11</v>
      </c>
      <c r="C81" s="1" t="s">
        <v>12</v>
      </c>
      <c r="D81" s="1">
        <f>6.25*80%</f>
        <v>5</v>
      </c>
      <c r="E81" s="1">
        <v>4</v>
      </c>
      <c r="F81" s="1">
        <f t="shared" si="0"/>
        <v>20</v>
      </c>
      <c r="G81" s="1" t="s">
        <v>29</v>
      </c>
    </row>
    <row r="82" spans="1:8">
      <c r="A82" s="3" t="s">
        <v>19</v>
      </c>
      <c r="B82" s="1" t="s">
        <v>13</v>
      </c>
      <c r="C82" s="1" t="s">
        <v>14</v>
      </c>
      <c r="D82" s="1">
        <v>59.95</v>
      </c>
      <c r="E82" s="1">
        <v>2</v>
      </c>
      <c r="F82" s="1">
        <f t="shared" si="0"/>
        <v>119.9</v>
      </c>
      <c r="G82" s="1" t="s">
        <v>15</v>
      </c>
    </row>
    <row r="83" spans="1:8">
      <c r="A83" s="1"/>
      <c r="B83" s="17" t="s">
        <v>26</v>
      </c>
      <c r="C83" s="18"/>
      <c r="D83" s="18"/>
      <c r="E83" s="19"/>
      <c r="F83" s="1">
        <f>F81+F82</f>
        <v>139.9</v>
      </c>
      <c r="G83" s="1"/>
    </row>
    <row r="84" spans="1:8">
      <c r="A84" s="1"/>
      <c r="B84" s="20" t="s">
        <v>25</v>
      </c>
      <c r="C84" s="21"/>
      <c r="D84" s="21"/>
      <c r="E84" s="22"/>
      <c r="F84" s="1">
        <f>F83*4%</f>
        <v>5.5960000000000001</v>
      </c>
      <c r="G84" s="1"/>
    </row>
    <row r="85" spans="1:8">
      <c r="A85" s="1"/>
      <c r="B85" s="17" t="s">
        <v>23</v>
      </c>
      <c r="C85" s="18"/>
      <c r="D85" s="18"/>
      <c r="E85" s="19"/>
      <c r="F85" s="5">
        <f>F83+F84</f>
        <v>145.49600000000001</v>
      </c>
      <c r="G85" s="1"/>
    </row>
    <row r="86" spans="1:8">
      <c r="A86" s="1"/>
      <c r="B86" s="11" t="s">
        <v>30</v>
      </c>
      <c r="C86" s="12"/>
      <c r="D86" s="12"/>
      <c r="E86" s="13"/>
      <c r="F86" s="4">
        <f>F67+F79+F85</f>
        <v>322.96799999999996</v>
      </c>
      <c r="G86" s="1"/>
    </row>
    <row r="87" spans="1:8">
      <c r="A87" s="1"/>
      <c r="B87" s="14" t="s">
        <v>28</v>
      </c>
      <c r="C87" s="15"/>
      <c r="D87" s="15"/>
      <c r="E87" s="16"/>
      <c r="F87" s="10">
        <f>F86*21800</f>
        <v>7040702.3999999994</v>
      </c>
      <c r="G87" s="1"/>
    </row>
    <row r="88" spans="1:8">
      <c r="D88" s="24"/>
      <c r="E88" s="24"/>
      <c r="F88" s="24"/>
      <c r="G88" s="24"/>
      <c r="H88" s="24"/>
    </row>
    <row r="91" spans="1:8">
      <c r="B91" t="s">
        <v>37</v>
      </c>
    </row>
    <row r="92" spans="1:8" ht="15.75">
      <c r="A92" s="25">
        <v>1</v>
      </c>
      <c r="B92" s="25" t="s">
        <v>4</v>
      </c>
      <c r="C92" s="25" t="s">
        <v>12</v>
      </c>
      <c r="D92" s="25">
        <v>9.75</v>
      </c>
      <c r="E92" s="25">
        <v>6</v>
      </c>
      <c r="F92" s="25">
        <f>D92*E92</f>
        <v>58.5</v>
      </c>
    </row>
    <row r="93" spans="1:8" ht="15.75">
      <c r="A93" s="25">
        <v>2</v>
      </c>
      <c r="B93" s="25" t="s">
        <v>4</v>
      </c>
      <c r="C93" s="25" t="s">
        <v>38</v>
      </c>
      <c r="D93" s="25">
        <v>9.75</v>
      </c>
      <c r="E93" s="25">
        <v>2</v>
      </c>
      <c r="F93" s="25">
        <f t="shared" ref="F93:F98" si="1">D93*E93</f>
        <v>19.5</v>
      </c>
    </row>
    <row r="94" spans="1:8" ht="15.75">
      <c r="A94" s="25">
        <v>3</v>
      </c>
      <c r="B94" s="25" t="s">
        <v>4</v>
      </c>
      <c r="C94" s="25" t="s">
        <v>5</v>
      </c>
      <c r="D94" s="25">
        <v>9.75</v>
      </c>
      <c r="E94" s="25">
        <v>2</v>
      </c>
      <c r="F94" s="25">
        <f t="shared" si="1"/>
        <v>19.5</v>
      </c>
    </row>
    <row r="95" spans="1:8" ht="15.75">
      <c r="A95" s="25">
        <v>4</v>
      </c>
      <c r="B95" s="25" t="s">
        <v>4</v>
      </c>
      <c r="C95" s="25" t="s">
        <v>39</v>
      </c>
      <c r="D95" s="25">
        <v>9.75</v>
      </c>
      <c r="E95" s="25">
        <v>2</v>
      </c>
      <c r="F95" s="25">
        <f t="shared" si="1"/>
        <v>19.5</v>
      </c>
    </row>
    <row r="96" spans="1:8" ht="15.75">
      <c r="A96" s="25">
        <v>5</v>
      </c>
      <c r="B96" s="25" t="s">
        <v>4</v>
      </c>
      <c r="C96" s="25" t="s">
        <v>40</v>
      </c>
      <c r="D96" s="25">
        <v>9.75</v>
      </c>
      <c r="E96" s="25">
        <v>2</v>
      </c>
      <c r="F96" s="25">
        <f t="shared" si="1"/>
        <v>19.5</v>
      </c>
    </row>
    <row r="97" spans="1:6" ht="15.75">
      <c r="A97" s="25">
        <v>6</v>
      </c>
      <c r="B97" s="25" t="s">
        <v>4</v>
      </c>
      <c r="C97" s="25" t="s">
        <v>41</v>
      </c>
      <c r="D97" s="25">
        <v>9.75</v>
      </c>
      <c r="E97" s="25">
        <v>2</v>
      </c>
      <c r="F97" s="25">
        <f t="shared" si="1"/>
        <v>19.5</v>
      </c>
    </row>
    <row r="98" spans="1:6" ht="15.75">
      <c r="A98" s="25">
        <v>7</v>
      </c>
      <c r="B98" s="25" t="s">
        <v>4</v>
      </c>
      <c r="C98" s="25" t="s">
        <v>38</v>
      </c>
      <c r="D98" s="25">
        <v>4.95</v>
      </c>
      <c r="E98" s="25">
        <v>4</v>
      </c>
      <c r="F98" s="25">
        <f t="shared" si="1"/>
        <v>19.8</v>
      </c>
    </row>
    <row r="99" spans="1:6" ht="15.75">
      <c r="A99" s="25"/>
      <c r="B99" s="26" t="s">
        <v>23</v>
      </c>
      <c r="C99" s="27"/>
      <c r="D99" s="27"/>
      <c r="E99" s="28"/>
      <c r="F99" s="25">
        <f>SUM(F92:F98)</f>
        <v>175.8</v>
      </c>
    </row>
    <row r="100" spans="1:6" ht="15.75">
      <c r="A100" s="25"/>
      <c r="B100" s="26" t="s">
        <v>21</v>
      </c>
      <c r="C100" s="27"/>
      <c r="D100" s="27"/>
      <c r="E100" s="28"/>
      <c r="F100" s="25">
        <f>F99*45%</f>
        <v>79.110000000000014</v>
      </c>
    </row>
    <row r="101" spans="1:6" ht="15.75">
      <c r="A101" s="25"/>
      <c r="B101" s="26" t="s">
        <v>42</v>
      </c>
      <c r="C101" s="27"/>
      <c r="D101" s="27"/>
      <c r="E101" s="28"/>
      <c r="F101" s="25">
        <f>F99-F100</f>
        <v>96.69</v>
      </c>
    </row>
    <row r="102" spans="1:6" ht="15.75">
      <c r="A102" s="25"/>
      <c r="B102" s="26" t="s">
        <v>25</v>
      </c>
      <c r="C102" s="27"/>
      <c r="D102" s="27"/>
      <c r="E102" s="28"/>
      <c r="F102" s="25">
        <f>F101*4%</f>
        <v>3.8675999999999999</v>
      </c>
    </row>
    <row r="103" spans="1:6" ht="15.75">
      <c r="A103" s="25"/>
      <c r="B103" s="29" t="s">
        <v>43</v>
      </c>
      <c r="C103" s="30"/>
      <c r="D103" s="30"/>
      <c r="E103" s="31"/>
      <c r="F103" s="32">
        <f>F101+F102</f>
        <v>100.55759999999999</v>
      </c>
    </row>
    <row r="104" spans="1:6" ht="15.75">
      <c r="A104" s="25"/>
      <c r="B104" s="29" t="s">
        <v>44</v>
      </c>
      <c r="C104" s="30"/>
      <c r="D104" s="30"/>
      <c r="E104" s="31"/>
      <c r="F104" s="33">
        <f>F103*21800</f>
        <v>2192155.6799999997</v>
      </c>
    </row>
    <row r="107" spans="1:6" ht="15.75">
      <c r="B107" s="34" t="s">
        <v>45</v>
      </c>
      <c r="C107" s="34"/>
      <c r="D107" s="34"/>
      <c r="E107" s="34"/>
      <c r="F107" s="35">
        <f>F87+F104</f>
        <v>9232858.0799999982</v>
      </c>
    </row>
    <row r="108" spans="1:6" ht="15.75">
      <c r="B108" s="34"/>
      <c r="C108" s="34"/>
      <c r="D108" s="34"/>
      <c r="E108" s="34"/>
      <c r="F108" s="34"/>
    </row>
  </sheetData>
  <mergeCells count="23">
    <mergeCell ref="B104:E104"/>
    <mergeCell ref="B99:E99"/>
    <mergeCell ref="B100:E100"/>
    <mergeCell ref="B101:E101"/>
    <mergeCell ref="B102:E102"/>
    <mergeCell ref="B103:E103"/>
    <mergeCell ref="G69:G74"/>
    <mergeCell ref="A68:F68"/>
    <mergeCell ref="A61:F61"/>
    <mergeCell ref="D88:H88"/>
    <mergeCell ref="B65:E65"/>
    <mergeCell ref="B75:E75"/>
    <mergeCell ref="B76:E76"/>
    <mergeCell ref="B77:E77"/>
    <mergeCell ref="B66:E66"/>
    <mergeCell ref="B86:E86"/>
    <mergeCell ref="B87:E87"/>
    <mergeCell ref="B67:E67"/>
    <mergeCell ref="B78:E78"/>
    <mergeCell ref="B79:E79"/>
    <mergeCell ref="B83:E83"/>
    <mergeCell ref="B84:E84"/>
    <mergeCell ref="B85:E8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Windows User</cp:lastModifiedBy>
  <dcterms:created xsi:type="dcterms:W3CDTF">2014-05-08T13:54:18Z</dcterms:created>
  <dcterms:modified xsi:type="dcterms:W3CDTF">2014-05-09T01:33:46Z</dcterms:modified>
</cp:coreProperties>
</file>